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KS-KondrashkinaEA</author>
  </authors>
  <commentList>
    <comment ref="A29" authorId="0">
      <text>
        <r>
          <rPr>
            <b/>
            <sz val="8"/>
            <rFont val="Tahoma"/>
            <family val="0"/>
          </rPr>
          <t>KS-KondrashkinaEA:</t>
        </r>
        <r>
          <rPr>
            <sz val="8"/>
            <rFont val="Tahoma"/>
            <family val="0"/>
          </rPr>
          <t xml:space="preserve">
Всего выплачено за апрель:
</t>
        </r>
      </text>
    </comment>
    <comment ref="A33" authorId="0">
      <text>
        <r>
          <rPr>
            <b/>
            <sz val="8"/>
            <rFont val="Tahoma"/>
            <family val="0"/>
          </rPr>
          <t>KS-KondrashkinaEA:</t>
        </r>
        <r>
          <rPr>
            <sz val="8"/>
            <rFont val="Tahoma"/>
            <family val="0"/>
          </rPr>
          <t xml:space="preserve">
К выплате за апрель:
</t>
        </r>
      </text>
    </comment>
  </commentList>
</comments>
</file>

<file path=xl/sharedStrings.xml><?xml version="1.0" encoding="utf-8"?>
<sst xmlns="http://schemas.openxmlformats.org/spreadsheetml/2006/main" count="44" uniqueCount="42">
  <si>
    <t>Организация</t>
  </si>
  <si>
    <t>ООО "Криптопром"</t>
  </si>
  <si>
    <t>Структурное подразделение</t>
  </si>
  <si>
    <t>Отдел кадрового учета</t>
  </si>
  <si>
    <t>Период начисления</t>
  </si>
  <si>
    <t>Апрель 2013 г.</t>
  </si>
  <si>
    <t>Расчетный листок</t>
  </si>
  <si>
    <t>Работник</t>
  </si>
  <si>
    <t>(Фамилия, имя, отчество)</t>
  </si>
  <si>
    <t>Кудряшова Вера Кондратьевна</t>
  </si>
  <si>
    <t>Табельный номер</t>
  </si>
  <si>
    <t>015</t>
  </si>
  <si>
    <t>-</t>
  </si>
  <si>
    <t xml:space="preserve">Всего начислено: </t>
  </si>
  <si>
    <t>в том числе (по видам выплат):</t>
  </si>
  <si>
    <t>оклад</t>
  </si>
  <si>
    <t>квартальная премия</t>
  </si>
  <si>
    <t>за работу в выходной день</t>
  </si>
  <si>
    <t>Период</t>
  </si>
  <si>
    <t>Дни (часы)</t>
  </si>
  <si>
    <t>пособие по нетрудоспособности</t>
  </si>
  <si>
    <t>01.04.-15.04</t>
  </si>
  <si>
    <t>16.04.-30.04</t>
  </si>
  <si>
    <t>I квартал</t>
  </si>
  <si>
    <t>20.04</t>
  </si>
  <si>
    <t>22.04-26.04</t>
  </si>
  <si>
    <t>5 дн.</t>
  </si>
  <si>
    <t>1 дн.</t>
  </si>
  <si>
    <t>6 дн.</t>
  </si>
  <si>
    <t>Сумма</t>
  </si>
  <si>
    <t>11 дн.</t>
  </si>
  <si>
    <t>Всего удержано:</t>
  </si>
  <si>
    <t xml:space="preserve">НДФЛ с начисленного дохода </t>
  </si>
  <si>
    <t>По договору займа N 13 от 01.02.2013</t>
  </si>
  <si>
    <t>в том числе (по видам удержаний)</t>
  </si>
  <si>
    <t>Всего выплачено:</t>
  </si>
  <si>
    <t>по расчетной ведомости  N 8 от 22.04.2013</t>
  </si>
  <si>
    <t>в натуральной форме</t>
  </si>
  <si>
    <t>Справочно:</t>
  </si>
  <si>
    <t>Доход работника с начала года:</t>
  </si>
  <si>
    <t>Применено вычетов по НДФЛ:</t>
  </si>
  <si>
    <t>К выплате: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</si>
</sst>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="150" zoomScaleNormal="150" zoomScalePageLayoutView="0" workbookViewId="0" topLeftCell="A19">
      <selection activeCell="K36" sqref="K36"/>
    </sheetView>
  </sheetViews>
  <sheetFormatPr defaultColWidth="9.00390625" defaultRowHeight="12.75"/>
  <cols>
    <col min="1" max="1" width="10.625" style="0" customWidth="1"/>
    <col min="2" max="2" width="13.25390625" style="0" customWidth="1"/>
    <col min="4" max="4" width="12.75390625" style="0" customWidth="1"/>
    <col min="5" max="5" width="10.125" style="0" customWidth="1"/>
    <col min="6" max="6" width="10.75390625" style="0" customWidth="1"/>
    <col min="7" max="7" width="8.875" style="0" customWidth="1"/>
    <col min="8" max="8" width="7.00390625" style="0" customWidth="1"/>
    <col min="9" max="9" width="2.125" style="0" customWidth="1"/>
    <col min="10" max="10" width="10.75390625" style="0" customWidth="1"/>
    <col min="13" max="13" width="9.375" style="0" customWidth="1"/>
  </cols>
  <sheetData>
    <row r="2" spans="1:9" ht="13.5" customHeight="1">
      <c r="A2" s="17" t="s">
        <v>0</v>
      </c>
      <c r="B2" s="17"/>
      <c r="C2" s="18" t="s">
        <v>1</v>
      </c>
      <c r="D2" s="18"/>
      <c r="E2" s="18"/>
      <c r="F2" s="18"/>
      <c r="G2" s="18"/>
      <c r="H2" s="18"/>
      <c r="I2" s="18"/>
    </row>
    <row r="3" spans="1:9" ht="10.5" customHeight="1">
      <c r="A3" s="2"/>
      <c r="B3" s="2"/>
      <c r="C3" s="7"/>
      <c r="D3" s="7"/>
      <c r="E3" s="7"/>
      <c r="F3" s="7"/>
      <c r="G3" s="7"/>
      <c r="H3" s="7"/>
      <c r="I3" s="7"/>
    </row>
    <row r="4" spans="1:9" ht="24.75" customHeight="1">
      <c r="A4" s="19" t="s">
        <v>2</v>
      </c>
      <c r="B4" s="19"/>
      <c r="C4" s="18" t="s">
        <v>3</v>
      </c>
      <c r="D4" s="18"/>
      <c r="E4" s="18"/>
      <c r="F4" s="18"/>
      <c r="G4" s="18"/>
      <c r="H4" s="18"/>
      <c r="I4" s="18"/>
    </row>
    <row r="6" spans="1:9" ht="18" customHeight="1">
      <c r="A6" s="17" t="s">
        <v>7</v>
      </c>
      <c r="B6" s="17"/>
      <c r="C6" s="18" t="s">
        <v>9</v>
      </c>
      <c r="D6" s="18"/>
      <c r="E6" s="18"/>
      <c r="F6" s="18"/>
      <c r="G6" s="21" t="s">
        <v>10</v>
      </c>
      <c r="H6" s="22" t="s">
        <v>11</v>
      </c>
      <c r="I6" s="23"/>
    </row>
    <row r="7" spans="2:9" ht="12.75">
      <c r="B7" s="4"/>
      <c r="C7" s="26" t="s">
        <v>8</v>
      </c>
      <c r="D7" s="26"/>
      <c r="E7" s="26"/>
      <c r="F7" s="26"/>
      <c r="G7" s="21"/>
      <c r="H7" s="24"/>
      <c r="I7" s="25"/>
    </row>
    <row r="8" spans="3:7" ht="30.75" customHeight="1">
      <c r="C8" s="20" t="s">
        <v>6</v>
      </c>
      <c r="D8" s="20"/>
      <c r="E8" s="20"/>
      <c r="F8" s="20"/>
      <c r="G8" s="20"/>
    </row>
    <row r="12" spans="1:5" ht="12.75">
      <c r="A12" s="17" t="s">
        <v>4</v>
      </c>
      <c r="B12" s="17"/>
      <c r="C12" s="18" t="s">
        <v>5</v>
      </c>
      <c r="D12" s="18"/>
      <c r="E12" s="18"/>
    </row>
    <row r="14" ht="13.5" thickBot="1"/>
    <row r="15" spans="1:4" ht="22.5" customHeight="1" thickBot="1">
      <c r="A15" s="3" t="s">
        <v>13</v>
      </c>
      <c r="C15" s="27">
        <f>F18+F19+F20+F22+F21</f>
        <v>68181.82363636364</v>
      </c>
      <c r="D15" s="28"/>
    </row>
    <row r="17" spans="1:6" ht="12.75">
      <c r="A17" s="32" t="s">
        <v>14</v>
      </c>
      <c r="B17" s="33"/>
      <c r="C17" s="34"/>
      <c r="D17" s="8" t="s">
        <v>18</v>
      </c>
      <c r="E17" s="8" t="s">
        <v>19</v>
      </c>
      <c r="F17" s="8" t="s">
        <v>29</v>
      </c>
    </row>
    <row r="18" spans="1:6" ht="12.75">
      <c r="A18" t="s">
        <v>15</v>
      </c>
      <c r="D18" s="1" t="s">
        <v>21</v>
      </c>
      <c r="E18" s="1" t="s">
        <v>30</v>
      </c>
      <c r="F18" s="9">
        <f>50000/22*11</f>
        <v>24999.999999999996</v>
      </c>
    </row>
    <row r="19" spans="1:6" ht="12.75">
      <c r="A19" t="s">
        <v>15</v>
      </c>
      <c r="D19" s="1" t="s">
        <v>22</v>
      </c>
      <c r="E19" s="14" t="s">
        <v>28</v>
      </c>
      <c r="F19" s="9">
        <f>50000/22*6</f>
        <v>13636.363636363636</v>
      </c>
    </row>
    <row r="20" spans="1:6" ht="12.75">
      <c r="A20" t="s">
        <v>16</v>
      </c>
      <c r="D20" s="1" t="s">
        <v>23</v>
      </c>
      <c r="E20" s="1" t="s">
        <v>12</v>
      </c>
      <c r="F20" s="9">
        <f>50000*0.25</f>
        <v>12500</v>
      </c>
    </row>
    <row r="21" spans="1:6" ht="12.75">
      <c r="A21" t="s">
        <v>17</v>
      </c>
      <c r="D21" s="1" t="s">
        <v>24</v>
      </c>
      <c r="E21" s="1" t="s">
        <v>27</v>
      </c>
      <c r="F21" s="9">
        <f>ROUNDUP(50000/22*2,2)</f>
        <v>4545.46</v>
      </c>
    </row>
    <row r="22" spans="1:6" ht="12.75">
      <c r="A22" t="s">
        <v>20</v>
      </c>
      <c r="D22" s="1" t="s">
        <v>25</v>
      </c>
      <c r="E22" s="1" t="s">
        <v>26</v>
      </c>
      <c r="F22" s="9">
        <f>55000/22*5</f>
        <v>12500</v>
      </c>
    </row>
    <row r="23" ht="13.5" thickBot="1">
      <c r="F23" s="9"/>
    </row>
    <row r="24" spans="1:4" ht="13.5" thickBot="1">
      <c r="A24" s="17" t="s">
        <v>31</v>
      </c>
      <c r="B24" s="17"/>
      <c r="C24" s="27">
        <f>D26+D27</f>
        <v>19864</v>
      </c>
      <c r="D24" s="28"/>
    </row>
    <row r="25" spans="1:4" ht="12.75">
      <c r="A25" s="10" t="s">
        <v>34</v>
      </c>
      <c r="B25" s="6"/>
      <c r="C25" s="11"/>
      <c r="D25" s="5"/>
    </row>
    <row r="26" spans="1:4" ht="12.75">
      <c r="A26" t="s">
        <v>32</v>
      </c>
      <c r="D26" s="12">
        <f>ROUNDUP(C15*0.13,0)</f>
        <v>8864</v>
      </c>
    </row>
    <row r="27" spans="1:6" ht="24.75" customHeight="1">
      <c r="A27" s="35" t="s">
        <v>33</v>
      </c>
      <c r="B27" s="35"/>
      <c r="C27" s="35"/>
      <c r="D27" s="9">
        <v>11000</v>
      </c>
      <c r="F27" s="3"/>
    </row>
    <row r="28" ht="13.5" thickBot="1"/>
    <row r="29" spans="1:4" s="15" customFormat="1" ht="13.5" thickBot="1">
      <c r="A29" s="29" t="s">
        <v>35</v>
      </c>
      <c r="B29" s="29"/>
      <c r="C29" s="30">
        <f>C30</f>
        <v>25000</v>
      </c>
      <c r="D29" s="31"/>
    </row>
    <row r="30" spans="1:4" ht="25.5" customHeight="1">
      <c r="A30" s="36" t="s">
        <v>36</v>
      </c>
      <c r="B30" s="36"/>
      <c r="C30" s="37">
        <v>25000</v>
      </c>
      <c r="D30" s="38"/>
    </row>
    <row r="31" spans="1:4" ht="12.75">
      <c r="A31" s="39" t="s">
        <v>37</v>
      </c>
      <c r="B31" s="39"/>
      <c r="C31" s="39" t="s">
        <v>12</v>
      </c>
      <c r="D31" s="39"/>
    </row>
    <row r="32" ht="13.5" thickBot="1"/>
    <row r="33" spans="1:7" s="15" customFormat="1" ht="13.5" thickBot="1">
      <c r="A33" s="16" t="s">
        <v>41</v>
      </c>
      <c r="C33" s="30">
        <f>C15-C24-C29</f>
        <v>23317.82363636364</v>
      </c>
      <c r="D33" s="31"/>
      <c r="F33"/>
      <c r="G33"/>
    </row>
    <row r="34" spans="3:7" s="15" customFormat="1" ht="12.75">
      <c r="C34"/>
      <c r="D34"/>
      <c r="F34"/>
      <c r="G34"/>
    </row>
    <row r="35" ht="12.75">
      <c r="I35" s="9"/>
    </row>
    <row r="36" ht="13.5" thickBot="1">
      <c r="A36" s="13" t="s">
        <v>38</v>
      </c>
    </row>
    <row r="37" spans="1:5" ht="13.5" thickBot="1">
      <c r="A37" t="s">
        <v>39</v>
      </c>
      <c r="D37" s="27">
        <v>228181.82</v>
      </c>
      <c r="E37" s="28"/>
    </row>
    <row r="38" spans="1:5" ht="13.5" thickBot="1">
      <c r="A38" t="s">
        <v>40</v>
      </c>
      <c r="D38" s="27">
        <v>0</v>
      </c>
      <c r="E38" s="28"/>
    </row>
  </sheetData>
  <sheetProtection/>
  <mergeCells count="26">
    <mergeCell ref="C33:D33"/>
    <mergeCell ref="D37:E37"/>
    <mergeCell ref="D38:E38"/>
    <mergeCell ref="A30:B30"/>
    <mergeCell ref="C30:D30"/>
    <mergeCell ref="A31:B31"/>
    <mergeCell ref="C31:D31"/>
    <mergeCell ref="C6:F6"/>
    <mergeCell ref="C7:F7"/>
    <mergeCell ref="C15:D15"/>
    <mergeCell ref="A29:B29"/>
    <mergeCell ref="C29:D29"/>
    <mergeCell ref="A17:C17"/>
    <mergeCell ref="A24:B24"/>
    <mergeCell ref="C24:D24"/>
    <mergeCell ref="A27:C27"/>
    <mergeCell ref="A2:B2"/>
    <mergeCell ref="C2:I2"/>
    <mergeCell ref="A4:B4"/>
    <mergeCell ref="C4:I4"/>
    <mergeCell ref="A6:B6"/>
    <mergeCell ref="A12:B12"/>
    <mergeCell ref="C12:E12"/>
    <mergeCell ref="C8:G8"/>
    <mergeCell ref="G6:G7"/>
    <mergeCell ref="H6:I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KS-GrishinaVV</dc:creator>
  <cp:keywords/>
  <dc:description/>
  <cp:lastModifiedBy>Тарловская Марина Александровна</cp:lastModifiedBy>
  <cp:lastPrinted>2013-04-09T09:05:01Z</cp:lastPrinted>
  <dcterms:created xsi:type="dcterms:W3CDTF">2013-04-01T10:13:40Z</dcterms:created>
  <dcterms:modified xsi:type="dcterms:W3CDTF">2013-06-07T12:57:06Z</dcterms:modified>
  <cp:category/>
  <cp:version/>
  <cp:contentType/>
  <cp:contentStatus/>
</cp:coreProperties>
</file>