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<sst xmlns="http://schemas.openxmlformats.org/spreadsheetml/2006/main" count="48" uniqueCount="46">
  <si>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Приложение</t>
  </si>
  <si>
    <t>к Положению об учетной политике на 2023 год</t>
  </si>
  <si>
    <t>Специальный расчет (смета) ежемесячных отчислений в резерв на оплату отпусков в 2023 году</t>
  </si>
  <si>
    <t>№ строки</t>
  </si>
  <si>
    <t>Наименование показателя</t>
  </si>
  <si>
    <t>Порядок расчета</t>
  </si>
  <si>
    <t>Значение показателя</t>
  </si>
  <si>
    <t>Численность работников предприятия на 01.01.2023, чел.</t>
  </si>
  <si>
    <t>-</t>
  </si>
  <si>
    <t>Средняя месячная заработная плата на 01.01.2023, руб.</t>
  </si>
  <si>
    <t>Число рабочих дней в 2023 году, дней</t>
  </si>
  <si>
    <t>Среднедневной заработок в 2023 году, руб.</t>
  </si>
  <si>
    <r>
      <t>стр.2</t>
    </r>
    <r>
      <rPr>
        <sz val="11"/>
        <color indexed="8"/>
        <rFont val="Calibri"/>
        <family val="2"/>
      </rPr>
      <t>×</t>
    </r>
    <r>
      <rPr>
        <sz val="11"/>
        <color indexed="8"/>
        <rFont val="Times New Roman"/>
        <family val="1"/>
      </rPr>
      <t>12/стр.3</t>
    </r>
  </si>
  <si>
    <t>Среднедневной заработок для расчета отпускных</t>
  </si>
  <si>
    <r>
      <t>(стр.3</t>
    </r>
    <r>
      <rPr>
        <sz val="11"/>
        <color indexed="8"/>
        <rFont val="Calibri"/>
        <family val="2"/>
      </rPr>
      <t>×</t>
    </r>
    <r>
      <rPr>
        <sz val="11"/>
        <color indexed="8"/>
        <rFont val="Times New Roman"/>
        <family val="1"/>
      </rPr>
      <t>стр.4)/(29,3</t>
    </r>
    <r>
      <rPr>
        <sz val="11"/>
        <color indexed="8"/>
        <rFont val="Calibri"/>
        <family val="2"/>
      </rPr>
      <t>×</t>
    </r>
    <r>
      <rPr>
        <sz val="11"/>
        <color indexed="8"/>
        <rFont val="Times New Roman"/>
        <family val="1"/>
      </rPr>
      <t>12)</t>
    </r>
  </si>
  <si>
    <t>Число дней неиспользованных работниками отпусков по состоянию на 01.01.2023</t>
  </si>
  <si>
    <t>Предполагаемая сумма отпускных за предыдущие периоды</t>
  </si>
  <si>
    <t>стр.5×стр.6</t>
  </si>
  <si>
    <t>Взносы на ОПС, ОМС и ФСС с предполагаемой суммы отпускных за предыдущие периоды (30%)</t>
  </si>
  <si>
    <r>
      <t>стр.7</t>
    </r>
    <r>
      <rPr>
        <sz val="11"/>
        <color indexed="8"/>
        <rFont val="Calibri"/>
        <family val="2"/>
      </rPr>
      <t>×</t>
    </r>
    <r>
      <rPr>
        <sz val="11"/>
        <color indexed="8"/>
        <rFont val="Times New Roman"/>
        <family val="1"/>
      </rPr>
      <t>30%</t>
    </r>
  </si>
  <si>
    <t>Взносы на обязательносе страхование от несчастных случаев на производстве с предполагаемой суммы отпускных за предыдущие периоды (0,2%)</t>
  </si>
  <si>
    <r>
      <t>стр.7</t>
    </r>
    <r>
      <rPr>
        <sz val="11"/>
        <color indexed="8"/>
        <rFont val="Calibri"/>
        <family val="2"/>
      </rPr>
      <t>×0,2</t>
    </r>
    <r>
      <rPr>
        <sz val="11"/>
        <color indexed="8"/>
        <rFont val="Times New Roman"/>
        <family val="1"/>
      </rPr>
      <t>%</t>
    </r>
  </si>
  <si>
    <t>Сумма накопленного резерва на 01.01.2023г., руб.</t>
  </si>
  <si>
    <t>стр.7+стр.8+стр.9</t>
  </si>
  <si>
    <t>Число дней отпусков работников за 2023 год</t>
  </si>
  <si>
    <r>
      <t>стр.1</t>
    </r>
    <r>
      <rPr>
        <sz val="11"/>
        <color indexed="8"/>
        <rFont val="Calibri"/>
        <family val="2"/>
      </rPr>
      <t>×</t>
    </r>
    <r>
      <rPr>
        <sz val="11"/>
        <color indexed="8"/>
        <rFont val="Times New Roman"/>
        <family val="1"/>
      </rPr>
      <t>28</t>
    </r>
  </si>
  <si>
    <t>Предполагаемая сумма отпускных за год</t>
  </si>
  <si>
    <t>стр.5×стр.11</t>
  </si>
  <si>
    <t>Взносы на ОПС, ОМС и ФСС с предполагаемой суммы отпускных за год</t>
  </si>
  <si>
    <r>
      <t>стр.12</t>
    </r>
    <r>
      <rPr>
        <sz val="11"/>
        <color indexed="8"/>
        <rFont val="Calibri"/>
        <family val="2"/>
      </rPr>
      <t>×</t>
    </r>
    <r>
      <rPr>
        <sz val="11"/>
        <color indexed="8"/>
        <rFont val="Times New Roman"/>
        <family val="1"/>
      </rPr>
      <t>30%</t>
    </r>
  </si>
  <si>
    <t>Взносы на обязательносе страхование от несчастных случаев на производстве с предполагаемой суммы отпускных за год</t>
  </si>
  <si>
    <r>
      <t>стр.12</t>
    </r>
    <r>
      <rPr>
        <sz val="11"/>
        <color indexed="8"/>
        <rFont val="Calibri"/>
        <family val="2"/>
      </rPr>
      <t>×0,2</t>
    </r>
    <r>
      <rPr>
        <sz val="11"/>
        <color indexed="8"/>
        <rFont val="Times New Roman"/>
        <family val="1"/>
      </rPr>
      <t>%</t>
    </r>
  </si>
  <si>
    <t>Предельная сумма отчислений в резерв в 2023 году</t>
  </si>
  <si>
    <t>стр.12+стр.13+стр.14</t>
  </si>
  <si>
    <t>Предполагаемая сумма расходов на оплату труда (без учета отпускных)</t>
  </si>
  <si>
    <r>
      <t>(стр.1</t>
    </r>
    <r>
      <rPr>
        <sz val="11"/>
        <color indexed="8"/>
        <rFont val="Calibri"/>
        <family val="2"/>
      </rPr>
      <t>×стр.3×стр.4)-(стр.7+стр.12)</t>
    </r>
  </si>
  <si>
    <t>Взносы на ОПС, ОМС и ФСС с предполагаемой суммы расходов на оплату труда за год</t>
  </si>
  <si>
    <r>
      <t>стр.16</t>
    </r>
    <r>
      <rPr>
        <sz val="11"/>
        <color indexed="8"/>
        <rFont val="Calibri"/>
        <family val="2"/>
      </rPr>
      <t>×</t>
    </r>
    <r>
      <rPr>
        <sz val="11"/>
        <color indexed="8"/>
        <rFont val="Times New Roman"/>
        <family val="1"/>
      </rPr>
      <t>30%</t>
    </r>
  </si>
  <si>
    <t>Взносы на обязательносе страхование от несчастных случаев на производстве с предполагаемой суммы расходов на оплату труда за год</t>
  </si>
  <si>
    <r>
      <t>стр.16</t>
    </r>
    <r>
      <rPr>
        <sz val="11"/>
        <color indexed="8"/>
        <rFont val="Calibri"/>
        <family val="2"/>
      </rPr>
      <t>×0,2</t>
    </r>
    <r>
      <rPr>
        <sz val="11"/>
        <color indexed="8"/>
        <rFont val="Times New Roman"/>
        <family val="1"/>
      </rPr>
      <t>%</t>
    </r>
  </si>
  <si>
    <t>Предполагаемая годовая сумма расходов на оплату труда с учетом страховых взносов</t>
  </si>
  <si>
    <t>стр.16+стр.17+стр.18</t>
  </si>
  <si>
    <t>Процент ежемесячных отчислений в резерв</t>
  </si>
  <si>
    <r>
      <t>(стр.15/стр.19)</t>
    </r>
    <r>
      <rPr>
        <sz val="11"/>
        <color indexed="8"/>
        <rFont val="Calibri"/>
        <family val="2"/>
      </rPr>
      <t>×</t>
    </r>
    <r>
      <rPr>
        <sz val="11"/>
        <color indexed="8"/>
        <rFont val="Times New Roman"/>
        <family val="1"/>
      </rPr>
      <t>100</t>
    </r>
  </si>
  <si>
    <t>Сумма ежемесячных отчислений в резерв ((сумма фактических расходов на оплату труда за месяц + страховые взносы) *  стр.17</t>
  </si>
  <si>
    <t>Определяется ежемесячно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</si>
</sst>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47">
    <font>
      <sz val="11"/>
      <color theme="1"/>
      <name val="Calibri"/>
      <family val="2"/>
    </font>
    <font>
      <sz val="11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17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8" fillId="0" borderId="1" applyNumberFormat="0" applyFill="0" applyAlignment="0" applyProtection="0"/>
    <xf numFmtId="0" fontId="29" fillId="7" borderId="2" applyNumberFormat="0" applyAlignment="0" applyProtection="0"/>
    <xf numFmtId="0" fontId="3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7" applyNumberFormat="0" applyAlignment="0" applyProtection="0"/>
    <xf numFmtId="0" fontId="39" fillId="11" borderId="8" applyNumberFormat="0" applyAlignment="0" applyProtection="0"/>
    <xf numFmtId="0" fontId="40" fillId="7" borderId="7" applyNumberFormat="0" applyAlignment="0" applyProtection="0"/>
    <xf numFmtId="0" fontId="41" fillId="0" borderId="9" applyNumberFormat="0" applyFill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6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wrapText="1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 wrapText="1"/>
    </xf>
    <xf numFmtId="0" fontId="45" fillId="0" borderId="14" xfId="0" applyFont="1" applyBorder="1" applyAlignment="1">
      <alignment horizontal="center" wrapText="1"/>
    </xf>
    <xf numFmtId="0" fontId="45" fillId="0" borderId="15" xfId="0" applyFont="1" applyFill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 wrapText="1"/>
    </xf>
    <xf numFmtId="0" fontId="45" fillId="0" borderId="18" xfId="0" applyFont="1" applyBorder="1" applyAlignment="1">
      <alignment horizontal="center" wrapText="1"/>
    </xf>
    <xf numFmtId="4" fontId="45" fillId="0" borderId="19" xfId="0" applyNumberFormat="1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showGridLines="0" tabSelected="1" zoomScale="90" zoomScaleNormal="90" workbookViewId="0" topLeftCell="A19">
      <selection activeCell="N27" sqref="N27"/>
    </sheetView>
  </sheetViews>
  <sheetFormatPr defaultColWidth="8.8515625" defaultRowHeight="15"/>
  <cols>
    <col min="1" max="2" width="9.140625" style="2" bestFit="1" customWidth="1"/>
    <col min="3" max="3" width="59.57421875" style="3" customWidth="1"/>
    <col min="4" max="4" width="22.57421875" style="3" customWidth="1"/>
    <col min="5" max="5" width="19.140625" style="2" customWidth="1"/>
    <col min="6" max="16384" width="9.140625" style="2" bestFit="1" customWidth="1"/>
  </cols>
  <sheetData>
    <row r="2" spans="2:11" s="1" customFormat="1" ht="15">
      <c r="B2" s="4"/>
      <c r="C2" s="4"/>
      <c r="D2" s="4"/>
      <c r="E2" s="5" t="s">
        <v>0</v>
      </c>
      <c r="F2" s="4"/>
      <c r="G2" s="4"/>
      <c r="H2" s="4"/>
      <c r="I2" s="4"/>
      <c r="J2" s="4"/>
      <c r="K2" s="4"/>
    </row>
    <row r="3" spans="2:11" s="1" customFormat="1" ht="15">
      <c r="B3" s="4"/>
      <c r="C3" s="4"/>
      <c r="D3" s="4"/>
      <c r="E3" s="6" t="s">
        <v>1</v>
      </c>
      <c r="F3" s="4"/>
      <c r="G3" s="4"/>
      <c r="H3" s="4"/>
      <c r="I3" s="4"/>
      <c r="J3" s="4"/>
      <c r="K3" s="4"/>
    </row>
    <row r="4" spans="2:11" s="1" customFormat="1" ht="12.75">
      <c r="B4" s="4"/>
      <c r="C4" s="4"/>
      <c r="D4" s="4"/>
      <c r="E4" s="7"/>
      <c r="F4" s="4"/>
      <c r="G4" s="4"/>
      <c r="H4" s="4"/>
      <c r="I4" s="4"/>
      <c r="J4" s="4"/>
      <c r="K4" s="4"/>
    </row>
    <row r="5" spans="2:5" ht="39.75" customHeight="1">
      <c r="B5" s="8" t="s">
        <v>2</v>
      </c>
      <c r="C5" s="8"/>
      <c r="D5" s="8"/>
      <c r="E5" s="8"/>
    </row>
    <row r="6" spans="2:5" ht="14.25">
      <c r="B6" s="9" t="s">
        <v>3</v>
      </c>
      <c r="C6" s="10" t="s">
        <v>4</v>
      </c>
      <c r="D6" s="10" t="s">
        <v>5</v>
      </c>
      <c r="E6" s="10" t="s">
        <v>6</v>
      </c>
    </row>
    <row r="7" spans="2:5" ht="13.5">
      <c r="B7" s="11">
        <v>1</v>
      </c>
      <c r="C7" s="12" t="s">
        <v>7</v>
      </c>
      <c r="D7" s="13" t="s">
        <v>8</v>
      </c>
      <c r="E7" s="14">
        <v>50</v>
      </c>
    </row>
    <row r="8" spans="2:5" ht="13.5">
      <c r="B8" s="15">
        <v>2</v>
      </c>
      <c r="C8" s="16" t="s">
        <v>9</v>
      </c>
      <c r="D8" s="17" t="s">
        <v>8</v>
      </c>
      <c r="E8" s="18">
        <v>20000</v>
      </c>
    </row>
    <row r="9" spans="2:5" ht="13.5">
      <c r="B9" s="15">
        <v>3</v>
      </c>
      <c r="C9" s="16" t="s">
        <v>10</v>
      </c>
      <c r="D9" s="17" t="s">
        <v>8</v>
      </c>
      <c r="E9" s="19">
        <v>247</v>
      </c>
    </row>
    <row r="10" spans="2:5" ht="14.25">
      <c r="B10" s="15">
        <v>4</v>
      </c>
      <c r="C10" s="16" t="s">
        <v>11</v>
      </c>
      <c r="D10" s="17" t="s">
        <v>12</v>
      </c>
      <c r="E10" s="18">
        <f>E8*12/E9</f>
        <v>971.65991902834</v>
      </c>
    </row>
    <row r="11" spans="2:5" ht="14.25">
      <c r="B11" s="15">
        <v>5</v>
      </c>
      <c r="C11" s="16" t="s">
        <v>13</v>
      </c>
      <c r="D11" s="17" t="s">
        <v>14</v>
      </c>
      <c r="E11" s="18">
        <f>E10*E9/(29.3*12)</f>
        <v>682.5938566552901</v>
      </c>
    </row>
    <row r="12" spans="2:5" ht="27">
      <c r="B12" s="15">
        <v>6</v>
      </c>
      <c r="C12" s="16" t="s">
        <v>15</v>
      </c>
      <c r="D12" s="17"/>
      <c r="E12" s="19">
        <v>450</v>
      </c>
    </row>
    <row r="13" spans="2:5" ht="13.5">
      <c r="B13" s="15">
        <v>7</v>
      </c>
      <c r="C13" s="16" t="s">
        <v>16</v>
      </c>
      <c r="D13" s="17" t="s">
        <v>17</v>
      </c>
      <c r="E13" s="18">
        <f>E11*E12</f>
        <v>307167.23549488053</v>
      </c>
    </row>
    <row r="14" spans="2:5" ht="27">
      <c r="B14" s="15">
        <v>8</v>
      </c>
      <c r="C14" s="16" t="s">
        <v>18</v>
      </c>
      <c r="D14" s="17" t="s">
        <v>19</v>
      </c>
      <c r="E14" s="18">
        <f>E13*0.3</f>
        <v>92150.17064846416</v>
      </c>
    </row>
    <row r="15" spans="2:5" ht="41.25">
      <c r="B15" s="15">
        <v>9</v>
      </c>
      <c r="C15" s="16" t="s">
        <v>20</v>
      </c>
      <c r="D15" s="17" t="s">
        <v>21</v>
      </c>
      <c r="E15" s="18">
        <f>E13*0.002</f>
        <v>614.334470989761</v>
      </c>
    </row>
    <row r="16" spans="2:5" ht="13.5">
      <c r="B16" s="15">
        <v>10</v>
      </c>
      <c r="C16" s="16" t="s">
        <v>22</v>
      </c>
      <c r="D16" s="17" t="s">
        <v>23</v>
      </c>
      <c r="E16" s="18">
        <f>E13+E14+E15</f>
        <v>399931.74061433447</v>
      </c>
    </row>
    <row r="17" spans="2:5" ht="14.25">
      <c r="B17" s="15">
        <v>11</v>
      </c>
      <c r="C17" s="16" t="s">
        <v>24</v>
      </c>
      <c r="D17" s="17" t="s">
        <v>25</v>
      </c>
      <c r="E17" s="19">
        <f>E7*28</f>
        <v>1400</v>
      </c>
    </row>
    <row r="18" spans="2:5" ht="13.5">
      <c r="B18" s="15">
        <v>12</v>
      </c>
      <c r="C18" s="16" t="s">
        <v>26</v>
      </c>
      <c r="D18" s="17" t="s">
        <v>27</v>
      </c>
      <c r="E18" s="18">
        <f>E11*E17</f>
        <v>955631.3993174061</v>
      </c>
    </row>
    <row r="19" spans="2:5" ht="27">
      <c r="B19" s="15">
        <v>13</v>
      </c>
      <c r="C19" s="16" t="s">
        <v>28</v>
      </c>
      <c r="D19" s="17" t="s">
        <v>29</v>
      </c>
      <c r="E19" s="18">
        <f>E18*0.3</f>
        <v>286689.4197952218</v>
      </c>
    </row>
    <row r="20" spans="2:5" ht="27">
      <c r="B20" s="15">
        <v>14</v>
      </c>
      <c r="C20" s="16" t="s">
        <v>30</v>
      </c>
      <c r="D20" s="17" t="s">
        <v>31</v>
      </c>
      <c r="E20" s="18">
        <f>E18*0.002</f>
        <v>1911.2627986348123</v>
      </c>
    </row>
    <row r="21" spans="2:5" ht="13.5">
      <c r="B21" s="15">
        <v>15</v>
      </c>
      <c r="C21" s="16" t="s">
        <v>32</v>
      </c>
      <c r="D21" s="17" t="s">
        <v>33</v>
      </c>
      <c r="E21" s="18">
        <f>E18+E19+E20</f>
        <v>1244232.0819112628</v>
      </c>
    </row>
    <row r="22" spans="2:5" ht="28.5">
      <c r="B22" s="15">
        <v>16</v>
      </c>
      <c r="C22" s="16" t="s">
        <v>34</v>
      </c>
      <c r="D22" s="17" t="s">
        <v>35</v>
      </c>
      <c r="E22" s="18">
        <f>E7*E9*E10-E18-E13</f>
        <v>10737201.365187714</v>
      </c>
    </row>
    <row r="23" spans="2:5" ht="27">
      <c r="B23" s="15">
        <v>17</v>
      </c>
      <c r="C23" s="16" t="s">
        <v>36</v>
      </c>
      <c r="D23" s="17" t="s">
        <v>37</v>
      </c>
      <c r="E23" s="18">
        <f>E22*0.3</f>
        <v>3221160.409556314</v>
      </c>
    </row>
    <row r="24" spans="2:5" ht="41.25">
      <c r="B24" s="15">
        <v>18</v>
      </c>
      <c r="C24" s="16" t="s">
        <v>38</v>
      </c>
      <c r="D24" s="17" t="s">
        <v>39</v>
      </c>
      <c r="E24" s="18">
        <f>E22*0.007</f>
        <v>75160.409556314</v>
      </c>
    </row>
    <row r="25" spans="2:5" ht="27">
      <c r="B25" s="15">
        <v>19</v>
      </c>
      <c r="C25" s="16" t="s">
        <v>40</v>
      </c>
      <c r="D25" s="17" t="s">
        <v>41</v>
      </c>
      <c r="E25" s="18">
        <f>E22+E23+E24</f>
        <v>14033522.184300343</v>
      </c>
    </row>
    <row r="26" spans="2:5" ht="14.25">
      <c r="B26" s="15">
        <v>20</v>
      </c>
      <c r="C26" s="16" t="s">
        <v>42</v>
      </c>
      <c r="D26" s="17" t="s">
        <v>43</v>
      </c>
      <c r="E26" s="18">
        <f>E21/E25*100</f>
        <v>8.866142551890622</v>
      </c>
    </row>
    <row r="27" spans="2:5" ht="27.75">
      <c r="B27" s="20">
        <v>21</v>
      </c>
      <c r="C27" s="21" t="s">
        <v>44</v>
      </c>
      <c r="D27" s="22"/>
      <c r="E27" s="23" t="s">
        <v>45</v>
      </c>
    </row>
  </sheetData>
  <sheetProtection/>
  <mergeCells count="1">
    <mergeCell ref="B5:E5"/>
  </mergeCells>
  <printOptions/>
  <pageMargins left="0.71" right="0.71" top="0.75" bottom="0.75" header="0.31" footer="0.31"/>
  <pageSetup fitToHeight="1" fitToWidth="1"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odayn</cp:lastModifiedBy>
  <cp:lastPrinted>2021-01-26T15:37:53Z</cp:lastPrinted>
  <dcterms:created xsi:type="dcterms:W3CDTF">2012-02-17T10:50:11Z</dcterms:created>
  <dcterms:modified xsi:type="dcterms:W3CDTF">2022-10-25T15:06:22Z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